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Huong_Dan_Cai_Dat" sheetId="1" state="visible" r:id="rId1"/>
    <sheet xmlns:r="http://schemas.openxmlformats.org/officeDocument/2006/relationships" name="2. Luong_GiaoVien_VN" sheetId="2" state="visible" r:id="rId2"/>
    <sheet xmlns:r="http://schemas.openxmlformats.org/officeDocument/2006/relationships" name="3. Luong_GV_Nuoc_Ngoai" sheetId="3" state="visible" r:id="rId3"/>
    <sheet xmlns:r="http://schemas.openxmlformats.org/officeDocument/2006/relationships" name="4. Luong_Tro_Giang_T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7">
    <font>
      <name val="Calibri"/>
      <family val="2"/>
      <color theme="1"/>
      <sz val="11"/>
      <scheme val="minor"/>
    </font>
    <font>
      <name val="Arial"/>
      <b val="1"/>
      <color rgb="001E3A8A"/>
      <sz val="14"/>
    </font>
    <font>
      <name val="Arial"/>
      <i val="1"/>
      <color rgb="00555555"/>
      <sz val="9"/>
    </font>
    <font>
      <name val="Arial"/>
      <b val="1"/>
      <color rgb="00FFFFFF"/>
      <sz val="11"/>
    </font>
    <font>
      <name val="Arial"/>
      <b val="1"/>
      <sz val="10"/>
    </font>
    <font>
      <name val="Arial"/>
      <sz val="10"/>
    </font>
    <font>
      <name val="Arial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0F766E"/>
        <bgColor rgb="000F766E"/>
      </patternFill>
    </fill>
    <fill>
      <patternFill patternType="solid">
        <fgColor rgb="00334155"/>
        <bgColor rgb="00334155"/>
      </patternFill>
    </fill>
    <fill>
      <patternFill patternType="solid">
        <fgColor rgb="00F8FAFC"/>
        <bgColor rgb="00F8FAFC"/>
      </patternFill>
    </fill>
    <fill>
      <patternFill patternType="solid">
        <fgColor rgb="00FEF3C7"/>
        <bgColor rgb="00FEF3C7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top style="thin"/>
      <bottom style="double"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3" fillId="3" borderId="0" pivotButton="0" quotePrefix="0" xfId="0"/>
    <xf numFmtId="0" fontId="6" fillId="4" borderId="0" applyAlignment="1" pivotButton="0" quotePrefix="0" xfId="0">
      <alignment horizontal="center"/>
    </xf>
    <xf numFmtId="3" fontId="5" fillId="0" borderId="0" applyAlignment="1" pivotButton="0" quotePrefix="0" xfId="0">
      <alignment horizontal="right"/>
    </xf>
    <xf numFmtId="0" fontId="6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3" fontId="4" fillId="0" borderId="1" applyAlignment="1" pivotButton="0" quotePrefix="0" xfId="0">
      <alignment horizontal="right"/>
    </xf>
    <xf numFmtId="0" fontId="0" fillId="5" borderId="1" applyAlignment="1" pivotButton="0" quotePrefix="0" xfId="0">
      <alignment horizontal="center"/>
    </xf>
    <xf numFmtId="0" fontId="0" fillId="5" borderId="1" pivotButton="0" quotePrefix="0" xfId="0"/>
    <xf numFmtId="3" fontId="0" fillId="5" borderId="1" applyAlignment="1" pivotButton="0" quotePrefix="0" xfId="0">
      <alignment horizontal="right"/>
    </xf>
    <xf numFmtId="3" fontId="4" fillId="5" borderId="1" applyAlignment="1" pivotButton="0" quotePrefix="0" xfId="0">
      <alignment horizontal="right"/>
    </xf>
    <xf numFmtId="3" fontId="4" fillId="6" borderId="2" applyAlignment="1" pivotButton="0" quotePrefix="0" xfId="0">
      <alignment horizontal="right"/>
    </xf>
    <xf numFmtId="0" fontId="6" fillId="3" borderId="0" applyAlignment="1" pivotButton="0" quotePrefix="0" xfId="0">
      <alignment horizontal="center" vertical="center" wrapText="1"/>
    </xf>
    <xf numFmtId="0" fontId="4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3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75" customWidth="1" min="3" max="3"/>
    <col width="27" customWidth="1" min="4" max="4"/>
    <col width="23" customWidth="1" min="5" max="5"/>
  </cols>
  <sheetData>
    <row r="1"/>
    <row r="2">
      <c r="B2" s="1" t="inlineStr">
        <is>
          <t>HỆ THỐNG QUẢN LÝ TIỀN LƯƠNG &amp; HOA HỒNG GIÁO VIÊN - TRUNG TÂM &amp; MẦM NON</t>
        </is>
      </c>
    </row>
    <row r="3">
      <c r="B3" s="2" t="inlineStr">
        <is>
          <t>Bản quyền biểu mẫu: EduCenter Vietnam | Phiên bản 2026 tự động hóa công thức</t>
        </is>
      </c>
    </row>
    <row r="4"/>
    <row r="5">
      <c r="B5" s="3" t="inlineStr">
        <is>
          <t>I. NGUYÊN TẮC VÀ CƠ CHẾ TÍNH LƯƠNG ĐỨNG LỚP</t>
        </is>
      </c>
    </row>
    <row r="6">
      <c r="B6" s="4" t="inlineStr">
        <is>
          <t>1. Lương cứng (Base Salary)</t>
        </is>
      </c>
      <c r="C6" s="5" t="inlineStr">
        <is>
          <t>Dành cho GV Full-time phụ trách chuyên môn, soạn giáo án và chấm bài kiểm tra định kỳ.</t>
        </is>
      </c>
    </row>
    <row r="7">
      <c r="B7" s="4" t="inlineStr">
        <is>
          <t>2. Thù lao đứng lớp (Teaching Fee)</t>
        </is>
      </c>
      <c r="C7" s="5" t="inlineStr">
        <is>
          <t>Đơn giá giờ dạy (VNĐ/giờ) x Số giờ dạy thực tế trong tháng chấm công từ phần mềm.</t>
        </is>
      </c>
    </row>
    <row r="8">
      <c r="B8" s="4" t="inlineStr">
        <is>
          <t>3. Phụ cấp bằng cấp &amp; kỹ năng</t>
        </is>
      </c>
      <c r="C8" s="5" t="inlineStr">
        <is>
          <t>Thưởng chứng chỉ quốc tế (IELTS &gt;= 7.5, CELTA, TESOL 120h, Montessori, bằng Cử nhân Sư phạm Anh).</t>
        </is>
      </c>
    </row>
    <row r="9">
      <c r="B9" s="4" t="inlineStr">
        <is>
          <t>4. Thưởng sĩ số lớp đông</t>
        </is>
      </c>
      <c r="C9" s="5" t="inlineStr">
        <is>
          <t>Lớp vượt định mức (&gt; 12 học sinh đối với Mầm non, &gt; 16 học sinh đối với Tiểu học): Thưởng 50.000đ/học sinh/tháng.</t>
        </is>
      </c>
    </row>
    <row r="10">
      <c r="B10" s="4" t="inlineStr">
        <is>
          <t>5. Hoa hồng tái tục (Retention KPI)</t>
        </is>
      </c>
      <c r="C10" s="5" t="inlineStr">
        <is>
          <t>Học sinh tái tục khóa mới đạt &gt;= 85%: Thưởng 5% doanh thu tái phí lớp đó.</t>
        </is>
      </c>
    </row>
    <row r="11">
      <c r="B11" s="4" t="inlineStr">
        <is>
          <t>6. Trợ giảng (TA)</t>
        </is>
      </c>
      <c r="C11" s="5" t="inlineStr">
        <is>
          <t>Tính thù lao theo ca 1.5h - 2h (45.000đ - 65.000đ/h) + thưởng chăm sóc phụ huynh xuất sắc.</t>
        </is>
      </c>
    </row>
    <row r="12"/>
    <row r="13">
      <c r="B13" s="6" t="inlineStr">
        <is>
          <t>II. BẢNG THAM CHIẾU HỆ SỐ ĐƠN GIÁ THEO CẤP BẬC GIÁO VIÊN</t>
        </is>
      </c>
    </row>
    <row r="14">
      <c r="B14" s="7" t="inlineStr">
        <is>
          <t>Cấp bậc (Rank)</t>
        </is>
      </c>
      <c r="C14" s="7" t="inlineStr">
        <is>
          <t>Yêu cầu bằng cấp / Kinh nghiệm</t>
        </is>
      </c>
      <c r="D14" s="7" t="inlineStr">
        <is>
          <t>Đơn giá giờ dạy (VNĐ/h)</t>
        </is>
      </c>
      <c r="E14" s="7" t="inlineStr">
        <is>
          <t>Phụ cấp trách nhiệm</t>
        </is>
      </c>
    </row>
    <row r="15">
      <c r="B15" s="4" t="inlineStr">
        <is>
          <t>Junior Teacher</t>
        </is>
      </c>
      <c r="C15" s="5" t="inlineStr">
        <is>
          <t>Tốt nghiệp ĐH Sư phạm / Ngôn ngữ Anh, IELTS 6.5, &lt; 1 năm KN</t>
        </is>
      </c>
      <c r="D15" s="8" t="n">
        <v>160000</v>
      </c>
      <c r="E15" s="8" t="n">
        <v>500000</v>
      </c>
    </row>
    <row r="16">
      <c r="B16" s="4" t="inlineStr">
        <is>
          <t>Senior Teacher</t>
        </is>
      </c>
      <c r="C16" s="5" t="inlineStr">
        <is>
          <t>IELTS 7.5+, TESOL/CELTA, 2-4 năm KN thực tế</t>
        </is>
      </c>
      <c r="D16" s="8" t="n">
        <v>230000</v>
      </c>
      <c r="E16" s="8" t="n">
        <v>1200000</v>
      </c>
    </row>
    <row r="17">
      <c r="B17" s="4" t="inlineStr">
        <is>
          <t>Lead Teacher / Trưởng môn</t>
        </is>
      </c>
      <c r="C17" s="5" t="inlineStr">
        <is>
          <t>IELTS 8.0+, Thạc sĩ TESOL / Giáo dục, &gt; 5 năm KN</t>
        </is>
      </c>
      <c r="D17" s="8" t="n">
        <v>320000</v>
      </c>
      <c r="E17" s="8" t="n">
        <v>2500000</v>
      </c>
    </row>
    <row r="18">
      <c r="B18" s="4" t="inlineStr">
        <is>
          <t>Foreign Teacher (Native)</t>
        </is>
      </c>
      <c r="C18" s="5" t="inlineStr">
        <is>
          <t>Native Speaker (UK, US, AUS, CAN), CELTA/TEFL, BA Degree</t>
        </is>
      </c>
      <c r="D18" s="8" t="n">
        <v>650000</v>
      </c>
      <c r="E18" s="8" t="n">
        <v>3000000</v>
      </c>
    </row>
    <row r="19">
      <c r="B19" s="4" t="inlineStr">
        <is>
          <t>Teaching Assistant (TA)</t>
        </is>
      </c>
      <c r="C19" s="5" t="inlineStr">
        <is>
          <t>Sinh viên chuyên ngành Anh năm 3-4, IELTS 6.0+</t>
        </is>
      </c>
      <c r="D19" s="8" t="n">
        <v>55000</v>
      </c>
      <c r="E19" s="8" t="n">
        <v>300000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6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24" customWidth="1" min="4" max="4"/>
    <col width="18" customWidth="1" min="5" max="5"/>
    <col width="16" customWidth="1" min="6" max="6"/>
    <col width="12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24" customWidth="1" min="13" max="13"/>
    <col width="16" customWidth="1" min="14" max="14"/>
    <col width="16" customWidth="1" min="15" max="15"/>
    <col width="16" customWidth="1" min="16" max="16"/>
  </cols>
  <sheetData>
    <row r="1"/>
    <row r="2">
      <c r="B2" s="1" t="inlineStr">
        <is>
          <t>BẢNG TÍNH LƯƠNG &amp; HOA HỒNG GIÁO VIÊN VIỆT NAM (TỰ ĐỘNG CÔNG THỨC)</t>
        </is>
      </c>
    </row>
    <row r="3">
      <c r="B3" s="2" t="inlineStr">
        <is>
          <t>Kỳ lương: Tháng 09/2026 | Đơn vị tính: VNĐ</t>
        </is>
      </c>
    </row>
    <row r="4"/>
    <row r="5">
      <c r="B5" s="9" t="inlineStr">
        <is>
          <t>STT</t>
        </is>
      </c>
      <c r="C5" s="9" t="inlineStr">
        <is>
          <t>Mã GV</t>
        </is>
      </c>
      <c r="D5" s="9" t="inlineStr">
        <is>
          <t>Họ và Tên</t>
        </is>
      </c>
      <c r="E5" s="9" t="inlineStr">
        <is>
          <t>Cấp bậc</t>
        </is>
      </c>
      <c r="F5" s="9" t="inlineStr">
        <is>
          <t>Lương cứng</t>
        </is>
      </c>
      <c r="G5" s="9" t="inlineStr">
        <is>
          <t>Đơn giá/giờ</t>
        </is>
      </c>
      <c r="H5" s="9" t="inlineStr">
        <is>
          <t>Số giờ dạy</t>
        </is>
      </c>
      <c r="I5" s="9" t="inlineStr">
        <is>
          <t>Thù lao dạy</t>
        </is>
      </c>
      <c r="J5" s="9" t="inlineStr">
        <is>
          <t>Phụ cấp</t>
        </is>
      </c>
      <c r="K5" s="9" t="inlineStr">
        <is>
          <t>Thưởng sĩ số</t>
        </is>
      </c>
      <c r="L5" s="9" t="inlineStr">
        <is>
          <t>Hoa hồng tái tục</t>
        </is>
      </c>
      <c r="M5" s="9" t="inlineStr">
        <is>
          <t>Tổng thu nhập</t>
        </is>
      </c>
      <c r="N5" s="9" t="inlineStr">
        <is>
          <t>Bảo hiểm / Giảm trừ</t>
        </is>
      </c>
      <c r="O5" s="9" t="inlineStr">
        <is>
          <t>Tạm ứng</t>
        </is>
      </c>
      <c r="P5" s="9" t="inlineStr">
        <is>
          <t>THỰC LĨNH</t>
        </is>
      </c>
    </row>
    <row r="6">
      <c r="B6" s="10" t="n">
        <v>1</v>
      </c>
      <c r="C6" s="10" t="inlineStr">
        <is>
          <t>GV01</t>
        </is>
      </c>
      <c r="D6" s="11" t="inlineStr">
        <is>
          <t>Nguyễn Thị Mai Anh</t>
        </is>
      </c>
      <c r="E6" s="11" t="inlineStr">
        <is>
          <t>Senior Teacher</t>
        </is>
      </c>
      <c r="F6" s="12" t="n">
        <v>5000000</v>
      </c>
      <c r="G6" s="12" t="n">
        <v>230000</v>
      </c>
      <c r="H6" s="10" t="n">
        <v>52</v>
      </c>
      <c r="I6" s="12">
        <f>G6*H6</f>
        <v/>
      </c>
      <c r="J6" s="12" t="n">
        <v>1200000</v>
      </c>
      <c r="K6" s="12" t="n">
        <v>800000</v>
      </c>
      <c r="L6" s="12" t="n">
        <v>1500000</v>
      </c>
      <c r="M6" s="12">
        <f>F6+I6+J6+K6+L6</f>
        <v/>
      </c>
      <c r="N6" s="12" t="n">
        <v>1050000</v>
      </c>
      <c r="O6" s="12" t="n">
        <v>0</v>
      </c>
      <c r="P6" s="13">
        <f>M6-N6-O6</f>
        <v/>
      </c>
    </row>
    <row r="7">
      <c r="B7" s="14" t="n">
        <v>2</v>
      </c>
      <c r="C7" s="14" t="inlineStr">
        <is>
          <t>GV02</t>
        </is>
      </c>
      <c r="D7" s="15" t="inlineStr">
        <is>
          <t>Trần Hoàng Long</t>
        </is>
      </c>
      <c r="E7" s="15" t="inlineStr">
        <is>
          <t>Lead Teacher</t>
        </is>
      </c>
      <c r="F7" s="16" t="n">
        <v>8000000</v>
      </c>
      <c r="G7" s="16" t="n">
        <v>320000</v>
      </c>
      <c r="H7" s="14" t="n">
        <v>48</v>
      </c>
      <c r="I7" s="16">
        <f>G7*H7</f>
        <v/>
      </c>
      <c r="J7" s="16" t="n">
        <v>2500000</v>
      </c>
      <c r="K7" s="16" t="n">
        <v>1200000</v>
      </c>
      <c r="L7" s="16" t="n">
        <v>2800000</v>
      </c>
      <c r="M7" s="16">
        <f>F7+I7+J7+K7+L7</f>
        <v/>
      </c>
      <c r="N7" s="16" t="n">
        <v>1050000</v>
      </c>
      <c r="O7" s="16" t="n">
        <v>2000000</v>
      </c>
      <c r="P7" s="17">
        <f>M7-N7-O7</f>
        <v/>
      </c>
    </row>
    <row r="8">
      <c r="B8" s="10" t="n">
        <v>3</v>
      </c>
      <c r="C8" s="10" t="inlineStr">
        <is>
          <t>GV03</t>
        </is>
      </c>
      <c r="D8" s="11" t="inlineStr">
        <is>
          <t>Lê Thanh Thảo</t>
        </is>
      </c>
      <c r="E8" s="11" t="inlineStr">
        <is>
          <t>Senior Teacher</t>
        </is>
      </c>
      <c r="F8" s="12" t="n">
        <v>5000000</v>
      </c>
      <c r="G8" s="12" t="n">
        <v>230000</v>
      </c>
      <c r="H8" s="10" t="n">
        <v>60</v>
      </c>
      <c r="I8" s="12">
        <f>G8*H8</f>
        <v/>
      </c>
      <c r="J8" s="12" t="n">
        <v>1200000</v>
      </c>
      <c r="K8" s="12" t="n">
        <v>600000</v>
      </c>
      <c r="L8" s="12" t="n">
        <v>1800000</v>
      </c>
      <c r="M8" s="12">
        <f>F8+I8+J8+K8+L8</f>
        <v/>
      </c>
      <c r="N8" s="12" t="n">
        <v>1050000</v>
      </c>
      <c r="O8" s="12" t="n">
        <v>0</v>
      </c>
      <c r="P8" s="13">
        <f>M8-N8-O8</f>
        <v/>
      </c>
    </row>
    <row r="9">
      <c r="B9" s="14" t="n">
        <v>4</v>
      </c>
      <c r="C9" s="14" t="inlineStr">
        <is>
          <t>GV04</t>
        </is>
      </c>
      <c r="D9" s="15" t="inlineStr">
        <is>
          <t>Phạm Quốc Hưng</t>
        </is>
      </c>
      <c r="E9" s="15" t="inlineStr">
        <is>
          <t>Junior Teacher</t>
        </is>
      </c>
      <c r="F9" s="16" t="n">
        <v>4000000</v>
      </c>
      <c r="G9" s="16" t="n">
        <v>160000</v>
      </c>
      <c r="H9" s="14" t="n">
        <v>44</v>
      </c>
      <c r="I9" s="16">
        <f>G9*H9</f>
        <v/>
      </c>
      <c r="J9" s="16" t="n">
        <v>500000</v>
      </c>
      <c r="K9" s="16" t="n">
        <v>400000</v>
      </c>
      <c r="L9" s="16" t="n">
        <v>900000</v>
      </c>
      <c r="M9" s="16">
        <f>F9+I9+J9+K9+L9</f>
        <v/>
      </c>
      <c r="N9" s="16" t="n">
        <v>850000</v>
      </c>
      <c r="O9" s="16" t="n">
        <v>0</v>
      </c>
      <c r="P9" s="17">
        <f>M9-N9-O9</f>
        <v/>
      </c>
    </row>
    <row r="10">
      <c r="B10" s="10" t="n">
        <v>5</v>
      </c>
      <c r="C10" s="10" t="inlineStr">
        <is>
          <t>GV05</t>
        </is>
      </c>
      <c r="D10" s="11" t="inlineStr">
        <is>
          <t>Đỗ Hương Giang</t>
        </is>
      </c>
      <c r="E10" s="11" t="inlineStr">
        <is>
          <t>Senior Teacher</t>
        </is>
      </c>
      <c r="F10" s="12" t="n">
        <v>5000000</v>
      </c>
      <c r="G10" s="12" t="n">
        <v>230000</v>
      </c>
      <c r="H10" s="10" t="n">
        <v>56</v>
      </c>
      <c r="I10" s="12">
        <f>G10*H10</f>
        <v/>
      </c>
      <c r="J10" s="12" t="n">
        <v>1200000</v>
      </c>
      <c r="K10" s="12" t="n">
        <v>1000000</v>
      </c>
      <c r="L10" s="12" t="n">
        <v>2100000</v>
      </c>
      <c r="M10" s="12">
        <f>F10+I10+J10+K10+L10</f>
        <v/>
      </c>
      <c r="N10" s="12" t="n">
        <v>1050000</v>
      </c>
      <c r="O10" s="12" t="n">
        <v>1500000</v>
      </c>
      <c r="P10" s="13">
        <f>M10-N10-O10</f>
        <v/>
      </c>
    </row>
    <row r="11">
      <c r="B11" s="14" t="n">
        <v>6</v>
      </c>
      <c r="C11" s="14" t="inlineStr">
        <is>
          <t>GV06</t>
        </is>
      </c>
      <c r="D11" s="15" t="inlineStr">
        <is>
          <t>Vũ Bích Ngọc</t>
        </is>
      </c>
      <c r="E11" s="15" t="inlineStr">
        <is>
          <t>Junior Teacher</t>
        </is>
      </c>
      <c r="F11" s="16" t="n">
        <v>4000000</v>
      </c>
      <c r="G11" s="16" t="n">
        <v>160000</v>
      </c>
      <c r="H11" s="14" t="n">
        <v>40</v>
      </c>
      <c r="I11" s="16">
        <f>G11*H11</f>
        <v/>
      </c>
      <c r="J11" s="16" t="n">
        <v>500000</v>
      </c>
      <c r="K11" s="16" t="n">
        <v>300000</v>
      </c>
      <c r="L11" s="16" t="n">
        <v>600000</v>
      </c>
      <c r="M11" s="16">
        <f>F11+I11+J11+K11+L11</f>
        <v/>
      </c>
      <c r="N11" s="16" t="n">
        <v>850000</v>
      </c>
      <c r="O11" s="16" t="n">
        <v>0</v>
      </c>
      <c r="P11" s="17">
        <f>M11-N11-O11</f>
        <v/>
      </c>
    </row>
    <row r="12">
      <c r="B12" s="10" t="n">
        <v>7</v>
      </c>
      <c r="C12" s="10" t="inlineStr">
        <is>
          <t>GV07</t>
        </is>
      </c>
      <c r="D12" s="11" t="inlineStr">
        <is>
          <t>Hoàng Tuấn Kiệt</t>
        </is>
      </c>
      <c r="E12" s="11" t="inlineStr">
        <is>
          <t>Junior Teacher</t>
        </is>
      </c>
      <c r="F12" s="12" t="n">
        <v>4000000</v>
      </c>
      <c r="G12" s="12" t="n">
        <v>160000</v>
      </c>
      <c r="H12" s="10" t="n">
        <v>50</v>
      </c>
      <c r="I12" s="12">
        <f>G12*H12</f>
        <v/>
      </c>
      <c r="J12" s="12" t="n">
        <v>500000</v>
      </c>
      <c r="K12" s="12" t="n">
        <v>500000</v>
      </c>
      <c r="L12" s="12" t="n">
        <v>1100000</v>
      </c>
      <c r="M12" s="12">
        <f>F12+I12+J12+K12+L12</f>
        <v/>
      </c>
      <c r="N12" s="12" t="n">
        <v>850000</v>
      </c>
      <c r="O12" s="12" t="n">
        <v>0</v>
      </c>
      <c r="P12" s="13">
        <f>M12-N12-O12</f>
        <v/>
      </c>
    </row>
    <row r="13">
      <c r="B13" s="14" t="n">
        <v>8</v>
      </c>
      <c r="C13" s="14" t="inlineStr">
        <is>
          <t>GV08</t>
        </is>
      </c>
      <c r="D13" s="15" t="inlineStr">
        <is>
          <t>Đặng Thùy Dương</t>
        </is>
      </c>
      <c r="E13" s="15" t="inlineStr">
        <is>
          <t>Senior Teacher</t>
        </is>
      </c>
      <c r="F13" s="16" t="n">
        <v>5000000</v>
      </c>
      <c r="G13" s="16" t="n">
        <v>230000</v>
      </c>
      <c r="H13" s="14" t="n">
        <v>64</v>
      </c>
      <c r="I13" s="16">
        <f>G13*H13</f>
        <v/>
      </c>
      <c r="J13" s="16" t="n">
        <v>1200000</v>
      </c>
      <c r="K13" s="16" t="n">
        <v>900000</v>
      </c>
      <c r="L13" s="16" t="n">
        <v>2400000</v>
      </c>
      <c r="M13" s="16">
        <f>F13+I13+J13+K13+L13</f>
        <v/>
      </c>
      <c r="N13" s="16" t="n">
        <v>1050000</v>
      </c>
      <c r="O13" s="16" t="n">
        <v>0</v>
      </c>
      <c r="P13" s="17">
        <f>M13-N13-O13</f>
        <v/>
      </c>
    </row>
    <row r="14">
      <c r="B14" s="10" t="n">
        <v>9</v>
      </c>
      <c r="C14" s="10" t="inlineStr">
        <is>
          <t>GV09</t>
        </is>
      </c>
      <c r="D14" s="11" t="inlineStr">
        <is>
          <t>Ngô Bảo Trâm</t>
        </is>
      </c>
      <c r="E14" s="11" t="inlineStr">
        <is>
          <t>Lead Teacher</t>
        </is>
      </c>
      <c r="F14" s="12" t="n">
        <v>8000000</v>
      </c>
      <c r="G14" s="12" t="n">
        <v>320000</v>
      </c>
      <c r="H14" s="10" t="n">
        <v>54</v>
      </c>
      <c r="I14" s="12">
        <f>G14*H14</f>
        <v/>
      </c>
      <c r="J14" s="12" t="n">
        <v>2500000</v>
      </c>
      <c r="K14" s="12" t="n">
        <v>1400000</v>
      </c>
      <c r="L14" s="12" t="n">
        <v>3200000</v>
      </c>
      <c r="M14" s="12">
        <f>F14+I14+J14+K14+L14</f>
        <v/>
      </c>
      <c r="N14" s="12" t="n">
        <v>1050000</v>
      </c>
      <c r="O14" s="12" t="n">
        <v>0</v>
      </c>
      <c r="P14" s="13">
        <f>M14-N14-O14</f>
        <v/>
      </c>
    </row>
    <row r="15">
      <c r="B15" s="14" t="n">
        <v>10</v>
      </c>
      <c r="C15" s="14" t="inlineStr">
        <is>
          <t>GV10</t>
        </is>
      </c>
      <c r="D15" s="15" t="inlineStr">
        <is>
          <t>Bùi Minh Khoa</t>
        </is>
      </c>
      <c r="E15" s="15" t="inlineStr">
        <is>
          <t>Junior Teacher</t>
        </is>
      </c>
      <c r="F15" s="16" t="n">
        <v>4000000</v>
      </c>
      <c r="G15" s="16" t="n">
        <v>160000</v>
      </c>
      <c r="H15" s="14" t="n">
        <v>42</v>
      </c>
      <c r="I15" s="16">
        <f>G15*H15</f>
        <v/>
      </c>
      <c r="J15" s="16" t="n">
        <v>500000</v>
      </c>
      <c r="K15" s="16" t="n">
        <v>350000</v>
      </c>
      <c r="L15" s="16" t="n">
        <v>800000</v>
      </c>
      <c r="M15" s="16">
        <f>F15+I15+J15+K15+L15</f>
        <v/>
      </c>
      <c r="N15" s="16" t="n">
        <v>850000</v>
      </c>
      <c r="O15" s="16" t="n">
        <v>1000000</v>
      </c>
      <c r="P15" s="17">
        <f>M15-N15-O15</f>
        <v/>
      </c>
    </row>
    <row r="16">
      <c r="B16" t="inlineStr"/>
      <c r="C16" t="inlineStr"/>
      <c r="D16" s="4" t="inlineStr">
        <is>
          <t>TỔNG CỘNG</t>
        </is>
      </c>
      <c r="E16" t="inlineStr"/>
      <c r="F16" s="18">
        <f>SUM(F6:F15)</f>
        <v/>
      </c>
      <c r="H16" s="18">
        <f>SUM(H6:H15)</f>
        <v/>
      </c>
      <c r="I16" s="18">
        <f>SUM(I6:I15)</f>
        <v/>
      </c>
      <c r="J16" s="18">
        <f>SUM(J6:J15)</f>
        <v/>
      </c>
      <c r="K16" s="18">
        <f>SUM(K6:K15)</f>
        <v/>
      </c>
      <c r="L16" s="18">
        <f>SUM(L6:L15)</f>
        <v/>
      </c>
      <c r="M16" s="18">
        <f>SUM(M6:M15)</f>
        <v/>
      </c>
      <c r="N16" s="18">
        <f>SUM(N6:N15)</f>
        <v/>
      </c>
      <c r="O16" s="18">
        <f>SUM(O6:O15)</f>
        <v/>
      </c>
      <c r="P16" s="18">
        <f>SUM(P6:P15)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9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25" customWidth="1" min="4" max="4"/>
    <col width="20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/>
    <row r="2">
      <c r="B2" s="1" t="inlineStr">
        <is>
          <t>BẢNG TÍNH THÙ LAO GIÁO VIÊN BẢN XỨ &amp; NƯỚC NGOÀI (NATIVE SPEAKERS)</t>
        </is>
      </c>
    </row>
    <row r="3">
      <c r="B3" s="2" t="inlineStr">
        <is>
          <t>Tỷ giá quy đổi cố định: 25,400 VNĐ / USD</t>
        </is>
      </c>
    </row>
    <row r="4"/>
    <row r="5">
      <c r="B5" s="19" t="inlineStr">
        <is>
          <t>STT</t>
        </is>
      </c>
      <c r="C5" s="19" t="inlineStr">
        <is>
          <t>Mã GV</t>
        </is>
      </c>
      <c r="D5" s="19" t="inlineStr">
        <is>
          <t>Full Name</t>
        </is>
      </c>
      <c r="E5" s="19" t="inlineStr">
        <is>
          <t>Nationality</t>
        </is>
      </c>
      <c r="F5" s="19" t="inlineStr">
        <is>
          <t>Hourly Rate ($)</t>
        </is>
      </c>
      <c r="G5" s="19" t="inlineStr">
        <is>
          <t>Exchange Rate</t>
        </is>
      </c>
      <c r="H5" s="19" t="inlineStr">
        <is>
          <t>Rate (VNĐ)</t>
        </is>
      </c>
      <c r="I5" s="19" t="inlineStr">
        <is>
          <t>Hours</t>
        </is>
      </c>
      <c r="J5" s="19" t="inlineStr">
        <is>
          <t>Teaching Fee (VNĐ)</t>
        </is>
      </c>
      <c r="K5" s="19" t="inlineStr">
        <is>
          <t>Housing Allowance</t>
        </is>
      </c>
      <c r="L5" s="19" t="inlineStr">
        <is>
          <t>Total Net (VNĐ)</t>
        </is>
      </c>
    </row>
    <row r="6">
      <c r="B6" s="10" t="n">
        <v>1</v>
      </c>
      <c r="C6" s="10" t="inlineStr">
        <is>
          <t>EXP01</t>
        </is>
      </c>
      <c r="D6" s="20" t="inlineStr">
        <is>
          <t>David William Clark</t>
        </is>
      </c>
      <c r="E6" s="11" t="inlineStr">
        <is>
          <t>British (UK)</t>
        </is>
      </c>
      <c r="F6" s="21" t="n">
        <v>28</v>
      </c>
      <c r="G6" s="22" t="n">
        <v>25400</v>
      </c>
      <c r="H6" s="22">
        <f>F6*G6</f>
        <v/>
      </c>
      <c r="I6" s="10" t="n">
        <v>50</v>
      </c>
      <c r="J6" s="22">
        <f>H6*I6</f>
        <v/>
      </c>
      <c r="K6" s="22" t="n">
        <v>4500000</v>
      </c>
      <c r="L6" s="23">
        <f>J6+K6</f>
        <v/>
      </c>
    </row>
    <row r="7">
      <c r="B7" s="10" t="n">
        <v>2</v>
      </c>
      <c r="C7" s="10" t="inlineStr">
        <is>
          <t>EXP02</t>
        </is>
      </c>
      <c r="D7" s="20" t="inlineStr">
        <is>
          <t>Jessica Taylor</t>
        </is>
      </c>
      <c r="E7" s="11" t="inlineStr">
        <is>
          <t>American (US)</t>
        </is>
      </c>
      <c r="F7" s="21" t="n">
        <v>26</v>
      </c>
      <c r="G7" s="22" t="n">
        <v>25400</v>
      </c>
      <c r="H7" s="22">
        <f>F7*G7</f>
        <v/>
      </c>
      <c r="I7" s="10" t="n">
        <v>46</v>
      </c>
      <c r="J7" s="22">
        <f>H7*I7</f>
        <v/>
      </c>
      <c r="K7" s="22" t="n">
        <v>4500000</v>
      </c>
      <c r="L7" s="23">
        <f>J7+K7</f>
        <v/>
      </c>
    </row>
    <row r="8">
      <c r="B8" s="10" t="n">
        <v>3</v>
      </c>
      <c r="C8" s="10" t="inlineStr">
        <is>
          <t>EXP03</t>
        </is>
      </c>
      <c r="D8" s="20" t="inlineStr">
        <is>
          <t>Liam O'Connor</t>
        </is>
      </c>
      <c r="E8" s="11" t="inlineStr">
        <is>
          <t>Irish (Ireland)</t>
        </is>
      </c>
      <c r="F8" s="21" t="n">
        <v>25</v>
      </c>
      <c r="G8" s="22" t="n">
        <v>25400</v>
      </c>
      <c r="H8" s="22">
        <f>F8*G8</f>
        <v/>
      </c>
      <c r="I8" s="10" t="n">
        <v>42</v>
      </c>
      <c r="J8" s="22">
        <f>H8*I8</f>
        <v/>
      </c>
      <c r="K8" s="22" t="n">
        <v>3500000</v>
      </c>
      <c r="L8" s="23">
        <f>J8+K8</f>
        <v/>
      </c>
    </row>
    <row r="9">
      <c r="B9" s="10" t="n">
        <v>4</v>
      </c>
      <c r="C9" s="10" t="inlineStr">
        <is>
          <t>EXP04</t>
        </is>
      </c>
      <c r="D9" s="20" t="inlineStr">
        <is>
          <t>Sarah Elizabeth Miller</t>
        </is>
      </c>
      <c r="E9" s="11" t="inlineStr">
        <is>
          <t>Australian (AUS)</t>
        </is>
      </c>
      <c r="F9" s="21" t="n">
        <v>27</v>
      </c>
      <c r="G9" s="22" t="n">
        <v>25400</v>
      </c>
      <c r="H9" s="22">
        <f>F9*G9</f>
        <v/>
      </c>
      <c r="I9" s="10" t="n">
        <v>52</v>
      </c>
      <c r="J9" s="22">
        <f>H9*I9</f>
        <v/>
      </c>
      <c r="K9" s="22" t="n">
        <v>4500000</v>
      </c>
      <c r="L9" s="23">
        <f>J9+K9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0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22" customWidth="1" min="4" max="4"/>
    <col width="2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6" customWidth="1" min="11" max="11"/>
  </cols>
  <sheetData>
    <row r="1"/>
    <row r="2">
      <c r="B2" s="1" t="inlineStr">
        <is>
          <t>BẢNG CHẤM CÔNG &amp; THÙ LAO TRỢ GIẢNG (TEACHING ASSISTANT)</t>
        </is>
      </c>
    </row>
    <row r="3"/>
    <row r="4"/>
    <row r="5">
      <c r="B5" s="7" t="inlineStr">
        <is>
          <t>STT</t>
        </is>
      </c>
      <c r="C5" s="7" t="inlineStr">
        <is>
          <t>Mã TA</t>
        </is>
      </c>
      <c r="D5" s="7" t="inlineStr">
        <is>
          <t>Họ và Tên</t>
        </is>
      </c>
      <c r="E5" s="7" t="inlineStr">
        <is>
          <t>Cơ sở</t>
        </is>
      </c>
      <c r="F5" s="7" t="inlineStr">
        <is>
          <t>Đơn giá/ca (2h)</t>
        </is>
      </c>
      <c r="G5" s="7" t="inlineStr">
        <is>
          <t>Số ca trực</t>
        </is>
      </c>
      <c r="H5" s="7" t="inlineStr">
        <is>
          <t>Thù lao ca trực</t>
        </is>
      </c>
      <c r="I5" s="7" t="inlineStr">
        <is>
          <t>Phụ cấp Zalo/Phụ huynh</t>
        </is>
      </c>
      <c r="J5" s="7" t="inlineStr">
        <is>
          <t>Thưởng chuyên cần</t>
        </is>
      </c>
      <c r="K5" s="7" t="inlineStr">
        <is>
          <t>THỰC LĨNH</t>
        </is>
      </c>
    </row>
    <row r="6">
      <c r="B6" s="10" t="n">
        <v>1</v>
      </c>
      <c r="C6" s="10" t="inlineStr">
        <is>
          <t>TA01</t>
        </is>
      </c>
      <c r="D6" s="20" t="inlineStr">
        <is>
          <t>Trần Quỳnh Như</t>
        </is>
      </c>
      <c r="E6" s="11" t="inlineStr">
        <is>
          <t>Cơ sở 1 - Cầu Giấy</t>
        </is>
      </c>
      <c r="F6" s="22" t="n">
        <v>110000</v>
      </c>
      <c r="G6" s="10" t="n">
        <v>24</v>
      </c>
      <c r="H6" s="22">
        <f>F6*G6</f>
        <v/>
      </c>
      <c r="I6" s="22" t="n">
        <v>400000</v>
      </c>
      <c r="J6" s="22" t="n">
        <v>300000</v>
      </c>
      <c r="K6" s="23">
        <f>H6+I6+J6</f>
        <v/>
      </c>
    </row>
    <row r="7">
      <c r="B7" s="10" t="n">
        <v>2</v>
      </c>
      <c r="C7" s="10" t="inlineStr">
        <is>
          <t>TA02</t>
        </is>
      </c>
      <c r="D7" s="20" t="inlineStr">
        <is>
          <t>Lê Văn Đạt</t>
        </is>
      </c>
      <c r="E7" s="11" t="inlineStr">
        <is>
          <t>Cơ sở 1 - Cầu Giấy</t>
        </is>
      </c>
      <c r="F7" s="22" t="n">
        <v>110000</v>
      </c>
      <c r="G7" s="10" t="n">
        <v>22</v>
      </c>
      <c r="H7" s="22">
        <f>F7*G7</f>
        <v/>
      </c>
      <c r="I7" s="22" t="n">
        <v>350000</v>
      </c>
      <c r="J7" s="22" t="n">
        <v>300000</v>
      </c>
      <c r="K7" s="23">
        <f>H7+I7+J7</f>
        <v/>
      </c>
    </row>
    <row r="8">
      <c r="B8" s="10" t="n">
        <v>3</v>
      </c>
      <c r="C8" s="10" t="inlineStr">
        <is>
          <t>TA03</t>
        </is>
      </c>
      <c r="D8" s="20" t="inlineStr">
        <is>
          <t>Nguyễn Thu Hà</t>
        </is>
      </c>
      <c r="E8" s="11" t="inlineStr">
        <is>
          <t>Cơ sở 2 - Đống Đa</t>
        </is>
      </c>
      <c r="F8" s="22" t="n">
        <v>120000</v>
      </c>
      <c r="G8" s="10" t="n">
        <v>26</v>
      </c>
      <c r="H8" s="22">
        <f>F8*G8</f>
        <v/>
      </c>
      <c r="I8" s="22" t="n">
        <v>450000</v>
      </c>
      <c r="J8" s="22" t="n">
        <v>300000</v>
      </c>
      <c r="K8" s="23">
        <f>H8+I8+J8</f>
        <v/>
      </c>
    </row>
    <row r="9">
      <c r="B9" s="10" t="n">
        <v>4</v>
      </c>
      <c r="C9" s="10" t="inlineStr">
        <is>
          <t>TA04</t>
        </is>
      </c>
      <c r="D9" s="20" t="inlineStr">
        <is>
          <t>Vũ Minh Anh</t>
        </is>
      </c>
      <c r="E9" s="11" t="inlineStr">
        <is>
          <t>Cơ sở 2 - Đống Đa</t>
        </is>
      </c>
      <c r="F9" s="22" t="n">
        <v>110000</v>
      </c>
      <c r="G9" s="10" t="n">
        <v>20</v>
      </c>
      <c r="H9" s="22">
        <f>F9*G9</f>
        <v/>
      </c>
      <c r="I9" s="22" t="n">
        <v>300000</v>
      </c>
      <c r="J9" s="22" t="n">
        <v>300000</v>
      </c>
      <c r="K9" s="23">
        <f>H9+I9+J9</f>
        <v/>
      </c>
    </row>
    <row r="10">
      <c r="B10" s="10" t="n">
        <v>5</v>
      </c>
      <c r="C10" s="10" t="inlineStr">
        <is>
          <t>TA05</t>
        </is>
      </c>
      <c r="D10" s="20" t="inlineStr">
        <is>
          <t>Phan Gia Huy</t>
        </is>
      </c>
      <c r="E10" s="11" t="inlineStr">
        <is>
          <t>Cơ sở 3 - Hà Đông</t>
        </is>
      </c>
      <c r="F10" s="22" t="n">
        <v>120000</v>
      </c>
      <c r="G10" s="10" t="n">
        <v>25</v>
      </c>
      <c r="H10" s="22">
        <f>F10*G10</f>
        <v/>
      </c>
      <c r="I10" s="22" t="n">
        <v>400000</v>
      </c>
      <c r="J10" s="22" t="n">
        <v>300000</v>
      </c>
      <c r="K10" s="23">
        <f>H10+I10+J10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2026-09-13T01:58:41Z</dcterms:created>
  <dcterms:modified xmlns:dcterms="http://purl.org/dc/terms/" xmlns:xsi="http://www.w3.org/2001/XMLSchema-instance" xsi:type="dcterms:W3CDTF">2026-09-13T01:58:41Z</dcterms:modified>
</cp:coreProperties>
</file>